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0" yWindow="0" windowWidth="20490" windowHeight="7320" activeTab="0"/>
  </bookViews>
  <sheets>
    <sheet name="380-пп (Отчёт)" sheetId="4" r:id="rId1"/>
  </sheets>
  <definedNames>
    <definedName name="_Par179" localSheetId="0">#REF!</definedName>
    <definedName name="_Par180" localSheetId="0">#REF!</definedName>
    <definedName name="_Par203" localSheetId="0">#REF!</definedName>
    <definedName name="_Par204" localSheetId="0">#REF!</definedName>
    <definedName name="_Par208" localSheetId="0">#REF!</definedName>
    <definedName name="_Par217" localSheetId="0">#REF!</definedName>
    <definedName name="_Par235" localSheetId="0">#REF!</definedName>
    <definedName name="_Par253" localSheetId="0">#REF!</definedName>
    <definedName name="_Par61" localSheetId="0">'380-пп (Отчёт)'!$B$17</definedName>
    <definedName name="_Par62" localSheetId="0">'380-пп (Отчёт)'!$C$17</definedName>
    <definedName name="_Par63" localSheetId="0">'380-пп (Отчёт)'!$D$17</definedName>
    <definedName name="_Par64" localSheetId="0">'380-пп (Отчёт)'!$E$17</definedName>
    <definedName name="_Par97" localSheetId="0">'380-пп (Отчёт)'!$F$25</definedName>
    <definedName name="_Par98" localSheetId="0">'380-пп (Отчёт)'!$G$25</definedName>
  </definedNames>
  <calcPr calcId="124519"/>
</workbook>
</file>

<file path=xl/sharedStrings.xml><?xml version="1.0" encoding="utf-8"?>
<sst xmlns="http://schemas.openxmlformats.org/spreadsheetml/2006/main" count="94" uniqueCount="70">
  <si>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</si>
  <si>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</si>
  <si>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</si>
  <si>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</si>
  <si>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</si>
  <si>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</si>
  <si>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</si>
  <si>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</si>
  <si>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</si>
  <si>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</si>
  <si>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</si>
  <si>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</si>
  <si>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</si>
  <si>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</si>
  <si>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</si>
  <si>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</si>
  <si>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</si>
  <si>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</si>
  <si>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</si>
  <si>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</si>
  <si>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</si>
  <si>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</si>
  <si>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</si>
  <si>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</si>
  <si>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</si>
  <si>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</si>
  <si>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</si>
  <si>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</si>
  <si>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</si>
  <si>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</si>
  <si>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22879000Р69100400001001</t>
  </si>
  <si>
    <t>"Комплексный центр социального обслуживания населения" Спировского  района</t>
  </si>
  <si>
    <r>
      <t xml:space="preserve">за отчетный период с </t>
    </r>
    <r>
      <rPr>
        <b/>
        <u val="single"/>
        <sz val="16"/>
        <color indexed="56"/>
        <rFont val="Times New Roman"/>
        <family val="1"/>
      </rPr>
      <t>01.01.2021</t>
    </r>
    <r>
      <rPr>
        <b/>
        <sz val="16"/>
        <color indexed="10"/>
        <rFont val="Times New Roman"/>
        <family val="1"/>
      </rPr>
      <t xml:space="preserve"> </t>
    </r>
    <r>
      <rPr>
        <sz val="11"/>
        <color indexed="8"/>
        <rFont val="Times New Roman"/>
        <family val="1"/>
      </rPr>
      <t xml:space="preserve">по </t>
    </r>
    <r>
      <rPr>
        <b/>
        <u val="single"/>
        <sz val="16"/>
        <color theme="3" tint="-0.4999699890613556"/>
        <rFont val="Times New Roman"/>
        <family val="1"/>
      </rPr>
      <t>30</t>
    </r>
    <r>
      <rPr>
        <b/>
        <u val="single"/>
        <sz val="16"/>
        <color theme="4" tint="-0.4999699890613556"/>
        <rFont val="Times New Roman"/>
        <family val="1"/>
      </rPr>
      <t>.</t>
    </r>
    <r>
      <rPr>
        <b/>
        <u val="single"/>
        <sz val="16"/>
        <color indexed="56"/>
        <rFont val="Times New Roman"/>
        <family val="1"/>
      </rPr>
      <t>06.2021</t>
    </r>
  </si>
  <si>
    <t>Засместитель Министра социальной защиты населения Тверской области
_______________            И.Ю.Петрова
"21" июля 2021 г.</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</si>
  <si>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</si>
  <si>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</si>
  <si>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</si>
  <si>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</si>
  <si>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r>
      <t>Индекс достижения показателей объема государственной услуги, выполнения работы (</t>
    </r>
    <r>
      <rPr>
        <sz val="11"/>
        <color rgb="FF0000FF"/>
        <rFont val="Times New Roman"/>
        <family val="1"/>
      </rPr>
      <t>7</t>
    </r>
    <r>
      <rPr>
        <sz val="11"/>
        <color theme="1"/>
        <rFont val="Times New Roman"/>
        <family val="1"/>
      </rPr>
      <t xml:space="preserve"> / </t>
    </r>
    <r>
      <rPr>
        <sz val="11"/>
        <color rgb="FF0000FF"/>
        <rFont val="Times New Roman"/>
        <family val="1"/>
      </rPr>
      <t>6</t>
    </r>
    <r>
      <rPr>
        <sz val="11"/>
        <color theme="1"/>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</si>
  <si>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</si>
  <si>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</si>
  <si>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</si>
  <si>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</si>
  <si>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</si>
  <si>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</si>
  <si>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</si>
  <si>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880000О.99.0.АЭ22АА64000</t>
  </si>
  <si>
    <t>870000О.99.0.АЭ25АА73000</t>
  </si>
  <si>
    <t>870000О.99.0.АЭ25АА72000</t>
  </si>
  <si>
    <t>870000О.99.0.АЭ25АА80000</t>
  </si>
  <si>
    <t>870000О.99.0.АЭ25АА79000</t>
  </si>
  <si>
    <t>880000О.99.0.АЭ26АА10000</t>
  </si>
  <si>
    <t>880000О.99.0.АЭ26АА19000</t>
  </si>
  <si>
    <t>880000О.99.0.АЭ26АА28000</t>
  </si>
  <si>
    <t>880000О.99.0.АЭ26АА55000</t>
  </si>
  <si>
    <t>880000О.99.0.АЭ26АА64000</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</si>
  <si>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</si>
  <si>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</si>
  <si>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</si>
  <si>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4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</si>
  <si>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</si>
  <si>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</si>
  <si>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</si>
  <si>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10</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</si>
  <si>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11</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</si>
  <si>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</si>
  <si>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</si>
  <si>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</si>
  <si>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</si>
  <si>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______________Ишенина В.А.
 "  9     "  июля 2021 г.</t>
  </si>
</sst>
</file>

<file path=xl/styles.xml><?xml version="1.0" encoding="utf-8"?>
<styleSheet xmlns="http://schemas.openxmlformats.org/spreadsheetml/2006/main">
  <numFmts count="1">
    <numFmt numFmtId="164" formatCode="#,##0.0000"/>
  </numFmts>
  <fonts count="27">
    <font>
      <sz val="11"/>
      <color theme="1"/>
      <name val="Calibri"/>
      <family val="2"/>
      <scheme val="minor"/>
    </font>
    <font>
      <sz val="10"/>
      <name val="Arial"/>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12"/>
      <color indexed="10"/>
      <name val="Calibri"/>
      <family val="2"/>
    </font>
    <font>
      <b/>
      <sz val="12"/>
      <color indexed="10"/>
      <name val="Calibri"/>
      <family val="2"/>
    </font>
    <font>
      <b/>
      <u val="single"/>
      <sz val="11"/>
      <name val="Times New Roman"/>
      <family val="1"/>
    </font>
    <font>
      <sz val="10"/>
      <color rgb="FF000000"/>
      <name val="Arial"/>
      <family val="2"/>
    </font>
    <font>
      <sz val="12"/>
      <color rgb="FF000000"/>
      <name val="Times New Roman"/>
      <family val="1"/>
    </font>
    <font>
      <b/>
      <u val="single"/>
      <sz val="16"/>
      <color theme="3" tint="-0.4999699890613556"/>
      <name val="Times New Roman"/>
      <family val="1"/>
    </font>
    <font>
      <b/>
      <u val="single"/>
      <sz val="16"/>
      <color theme="4" tint="-0.4999699890613556"/>
      <name val="Times New Roman"/>
      <family val="1"/>
    </font>
    <font>
      <b/>
      <sz val="12"/>
      <color theme="1"/>
      <name val="Times New Roman"/>
      <family val="1"/>
    </font>
    <font>
      <sz val="11"/>
      <color theme="1"/>
      <name val="Times New Roman"/>
      <family val="1"/>
    </font>
    <font>
      <sz val="11"/>
      <color rgb="FF0000FF"/>
      <name val="Times New Roman"/>
      <family val="1"/>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
      <left style="thin"/>
      <right style="thin"/>
      <top/>
      <bottom style="thin"/>
    </border>
    <border>
      <left style="thin"/>
      <right style="thin"/>
      <top/>
      <bottom/>
    </border>
    <border>
      <left/>
      <right/>
      <top style="thin"/>
      <bottom/>
    </border>
    <border>
      <left/>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lignment/>
      <protection/>
    </xf>
    <xf numFmtId="9" fontId="2" fillId="0" borderId="0" applyFont="0" applyFill="0" applyBorder="0" applyAlignment="0" applyProtection="0"/>
    <xf numFmtId="9" fontId="2" fillId="0" borderId="0" applyFont="0" applyFill="0" applyBorder="0" applyAlignment="0" applyProtection="0"/>
  </cellStyleXfs>
  <cellXfs count="50">
    <xf numFmtId="0" fontId="0" fillId="0" borderId="0" xfId="0"/>
    <xf numFmtId="0" fontId="0" fillId="0" borderId="0" xfId="0" applyFont="1" applyFill="1"/>
    <xf numFmtId="0" fontId="6" fillId="0" borderId="0" xfId="0" applyFont="1" applyFill="1" applyAlignment="1">
      <alignment wrapText="1"/>
    </xf>
    <xf numFmtId="0" fontId="21" fillId="0" borderId="1" xfId="0" applyNumberFormat="1" applyFont="1" applyFill="1" applyBorder="1" applyAlignment="1">
      <alignment horizontal="center" vertical="center" wrapText="1"/>
    </xf>
    <xf numFmtId="0" fontId="0" fillId="0" borderId="0" xfId="0" applyFill="1"/>
    <xf numFmtId="0" fontId="3" fillId="0" borderId="2" xfId="0" applyFont="1" applyFill="1" applyBorder="1" applyAlignment="1">
      <alignment horizontal="center" vertical="center" wrapText="1"/>
    </xf>
    <xf numFmtId="0" fontId="4" fillId="0" borderId="0" xfId="0" applyFont="1" applyFill="1" applyAlignment="1">
      <alignment wrapText="1"/>
    </xf>
    <xf numFmtId="0" fontId="0" fillId="0" borderId="0" xfId="0" applyFill="1" applyAlignment="1">
      <alignment wrapText="1"/>
    </xf>
    <xf numFmtId="0" fontId="6" fillId="0" borderId="0" xfId="0" applyFont="1" applyFill="1" applyAlignment="1">
      <alignment horizontal="right"/>
    </xf>
    <xf numFmtId="0" fontId="3" fillId="0" borderId="0" xfId="0" applyFont="1" applyFill="1" applyAlignment="1">
      <alignment horizontal="left" vertical="top" wrapText="1"/>
    </xf>
    <xf numFmtId="0" fontId="0" fillId="0" borderId="0" xfId="0" applyFill="1" applyAlignment="1">
      <alignment horizontal="left" wrapText="1"/>
    </xf>
    <xf numFmtId="0" fontId="3" fillId="0" borderId="0" xfId="0" applyFont="1" applyFill="1" applyAlignment="1">
      <alignment horizontal="left" wrapText="1"/>
    </xf>
    <xf numFmtId="0" fontId="17" fillId="0" borderId="0" xfId="0" applyFont="1" applyFill="1" applyAlignment="1">
      <alignment horizontal="left" vertical="top" wrapText="1"/>
    </xf>
    <xf numFmtId="0" fontId="3" fillId="0" borderId="3" xfId="0"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9" fontId="2" fillId="0" borderId="0" xfId="21" applyFont="1" applyFill="1"/>
    <xf numFmtId="0" fontId="0" fillId="0" borderId="0" xfId="0" applyFill="1" applyBorder="1"/>
    <xf numFmtId="0" fontId="17" fillId="0" borderId="0" xfId="0" applyFont="1" applyFill="1" applyAlignment="1">
      <alignment vertical="top" wrapText="1"/>
    </xf>
    <xf numFmtId="0" fontId="5" fillId="0" borderId="2" xfId="0"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24"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7" fillId="0" borderId="2" xfId="0" applyFont="1" applyFill="1" applyBorder="1" applyAlignment="1">
      <alignment vertical="center" wrapText="1"/>
    </xf>
    <xf numFmtId="4" fontId="9" fillId="0" borderId="2" xfId="0" applyNumberFormat="1" applyFont="1" applyFill="1" applyBorder="1" applyAlignment="1">
      <alignment vertical="center" wrapText="1"/>
    </xf>
    <xf numFmtId="0" fontId="9" fillId="0" borderId="2" xfId="0" applyFont="1" applyFill="1" applyBorder="1" applyAlignment="1">
      <alignment vertical="center" wrapText="1"/>
    </xf>
    <xf numFmtId="0" fontId="8" fillId="0" borderId="2" xfId="0" applyFont="1" applyFill="1" applyBorder="1" applyAlignment="1">
      <alignment vertical="center" wrapText="1"/>
    </xf>
    <xf numFmtId="0" fontId="3" fillId="0" borderId="2" xfId="0" applyFont="1" applyFill="1" applyBorder="1" applyAlignment="1">
      <alignment vertical="center" wrapText="1"/>
    </xf>
    <xf numFmtId="49" fontId="21" fillId="0" borderId="4" xfId="0" applyNumberFormat="1" applyFont="1" applyFill="1" applyBorder="1" applyAlignment="1">
      <alignment horizontal="center" vertical="center" wrapText="1"/>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3" fillId="0" borderId="0" xfId="0" applyFont="1" applyFill="1" applyAlignment="1">
      <alignment horizontal="center" vertical="center"/>
    </xf>
    <xf numFmtId="0" fontId="16"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0" fillId="0" borderId="7" xfId="0" applyFill="1" applyBorder="1" applyAlignment="1">
      <alignment horizontal="center"/>
    </xf>
    <xf numFmtId="0" fontId="6" fillId="0" borderId="0" xfId="0" applyFont="1" applyFill="1" applyAlignment="1">
      <alignment horizontal="center" vertical="center"/>
    </xf>
    <xf numFmtId="0" fontId="19"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8" fillId="0" borderId="8" xfId="0" applyFont="1" applyFill="1" applyBorder="1" applyAlignment="1">
      <alignment horizontal="left" vertical="top"/>
    </xf>
  </cellXfs>
  <cellStyles count="9">
    <cellStyle name="Normal" xfId="0"/>
    <cellStyle name="Percent" xfId="15"/>
    <cellStyle name="Currency" xfId="16"/>
    <cellStyle name="Currency [0]" xfId="17"/>
    <cellStyle name="Comma" xfId="18"/>
    <cellStyle name="Comma [0]" xfId="19"/>
    <cellStyle name="xl23" xfId="20"/>
    <cellStyle name="Процентный" xfId="21"/>
    <cellStyle name="Процентный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247650</xdr:colOff>
      <xdr:row>22</xdr:row>
      <xdr:rowOff>1390650</xdr:rowOff>
    </xdr:from>
    <xdr:ext cx="1419225" cy="200025"/>
    <xdr:sp macro="" textlink="">
      <xdr:nvSpPr>
        <xdr:cNvPr id="8974" name="AutoShape 182"/>
        <xdr:cNvSpPr>
          <a:spLocks noChangeAspect="1" noChangeArrowheads="1"/>
        </xdr:cNvSpPr>
      </xdr:nvSpPr>
      <xdr:spPr bwMode="auto">
        <a:xfrm>
          <a:off x="20097750" y="9172575"/>
          <a:ext cx="1419225" cy="200025"/>
        </a:xfrm>
        <a:prstGeom prst="rect">
          <a:avLst/>
        </a:prstGeom>
        <a:noFill/>
        <a:ln w="9525">
          <a:noFill/>
        </a:ln>
      </xdr:spPr>
    </xdr:sp>
    <xdr:clientData/>
  </xdr:oneCellAnchor>
  <xdr:twoCellAnchor>
    <xdr:from>
      <xdr:col>10</xdr:col>
      <xdr:colOff>76200</xdr:colOff>
      <xdr:row>25</xdr:row>
      <xdr:rowOff>0</xdr:rowOff>
    </xdr:from>
    <xdr:to>
      <xdr:col>10</xdr:col>
      <xdr:colOff>1866900</xdr:colOff>
      <xdr:row>25</xdr:row>
      <xdr:rowOff>0</xdr:rowOff>
    </xdr:to>
    <xdr:pic>
      <xdr:nvPicPr>
        <xdr:cNvPr id="8975" name="Рисунок 13" descr="base_23988_65412_59"/>
        <xdr:cNvPicPr preferRelativeResize="1">
          <a:picLocks noChangeAspect="0"/>
        </xdr:cNvPicPr>
      </xdr:nvPicPr>
      <xdr:blipFill>
        <a:blip r:embed="rId1"/>
        <a:stretch>
          <a:fillRect/>
        </a:stretch>
      </xdr:blipFill>
      <xdr:spPr bwMode="auto">
        <a:xfrm>
          <a:off x="21888450" y="10668000"/>
          <a:ext cx="1790700" cy="0"/>
        </a:xfrm>
        <a:prstGeom prst="rect">
          <a:avLst/>
        </a:prstGeom>
        <a:solidFill>
          <a:srgbClr val="F2DCDB"/>
        </a:solidFill>
        <a:ln w="9525">
          <a:noFill/>
        </a:ln>
      </xdr:spPr>
    </xdr:pic>
    <xdr:clientData/>
  </xdr:twoCellAnchor>
  <xdr:oneCellAnchor>
    <xdr:from>
      <xdr:col>9</xdr:col>
      <xdr:colOff>238125</xdr:colOff>
      <xdr:row>22</xdr:row>
      <xdr:rowOff>1390650</xdr:rowOff>
    </xdr:from>
    <xdr:ext cx="1381125" cy="190500"/>
    <xdr:sp macro="" textlink="">
      <xdr:nvSpPr>
        <xdr:cNvPr id="5" name="AutoShape 182"/>
        <xdr:cNvSpPr>
          <a:spLocks noChangeAspect="1" noChangeArrowheads="1"/>
        </xdr:cNvSpPr>
      </xdr:nvSpPr>
      <xdr:spPr bwMode="auto">
        <a:xfrm>
          <a:off x="20088225" y="9172575"/>
          <a:ext cx="1381125" cy="190500"/>
        </a:xfrm>
        <a:prstGeom prst="rect">
          <a:avLst/>
        </a:prstGeom>
        <a:noFill/>
        <a:ln w="9525">
          <a:noFill/>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4" zoomScaleSheetLayoutView="64" workbookViewId="0" topLeftCell="A1">
      <selection activeCell="B4" sqref="B4"/>
    </sheetView>
  </sheetViews>
  <sheetFormatPr defaultColWidth="9.140625" defaultRowHeight="15"/>
  <cols>
    <col min="1" max="1" width="7.8515625" style="4" customWidth="1"/>
    <col min="2" max="3" width="37.7109375" style="4" customWidth="1"/>
    <col min="4" max="4" width="41.8515625" style="4" customWidth="1"/>
    <col min="5" max="7" width="37.7109375" style="4" customWidth="1"/>
    <col min="8" max="8" width="26.28125" style="4" customWidth="1"/>
    <col min="9" max="9" width="33.140625" style="4" customWidth="1"/>
    <col min="10" max="10" width="29.421875" style="4" customWidth="1"/>
    <col min="11" max="11" width="28.00390625" style="4" customWidth="1"/>
    <col min="12" max="12" width="26.28125" style="4" customWidth="1"/>
    <col min="13" max="16384" width="9.140625" style="4" customWidth="1"/>
  </cols>
  <sheetData>
    <row r="1" spans="2:7" ht="15.75">
      <c r="B1" s="6" t="s">
        <v>17</v>
      </c>
      <c r="C1" s="7"/>
      <c r="F1" s="2" t="s">
        <v>24</v>
      </c>
      <c r="G1" s="8"/>
    </row>
    <row r="2" spans="2:7" ht="30" customHeight="1">
      <c r="B2" s="9" t="s">
        <v>18</v>
      </c>
      <c r="C2" s="10"/>
      <c r="F2" s="41" t="s">
        <v>33</v>
      </c>
      <c r="G2" s="8"/>
    </row>
    <row r="3" spans="2:7" ht="45">
      <c r="B3" s="11" t="s">
        <v>31</v>
      </c>
      <c r="C3" s="10"/>
      <c r="F3" s="41"/>
      <c r="G3" s="8"/>
    </row>
    <row r="4" spans="2:7" ht="72" customHeight="1">
      <c r="B4" s="11" t="s">
        <v>69</v>
      </c>
      <c r="C4" s="10"/>
      <c r="F4" s="41"/>
      <c r="G4" s="8"/>
    </row>
    <row r="5" spans="1:7" ht="15.75">
      <c r="A5" s="46" t="s">
        <v>4</v>
      </c>
      <c r="B5" s="46"/>
      <c r="C5" s="46"/>
      <c r="D5" s="46"/>
      <c r="E5" s="46"/>
      <c r="F5" s="46"/>
      <c r="G5" s="46"/>
    </row>
    <row r="6" spans="1:7" ht="15">
      <c r="A6" s="42" t="s">
        <v>19</v>
      </c>
      <c r="B6" s="43"/>
      <c r="C6" s="43"/>
      <c r="D6" s="43"/>
      <c r="E6" s="43"/>
      <c r="F6" s="43"/>
      <c r="G6" s="43"/>
    </row>
    <row r="7" spans="1:7" ht="15">
      <c r="A7" s="47" t="str">
        <f>B3</f>
        <v>"Комплексный центр социального обслуживания населения" Спировского  района</v>
      </c>
      <c r="B7" s="48"/>
      <c r="C7" s="48"/>
      <c r="D7" s="48"/>
      <c r="E7" s="48"/>
      <c r="F7" s="48"/>
      <c r="G7" s="48"/>
    </row>
    <row r="8" spans="1:7" ht="15">
      <c r="A8" s="40" t="s">
        <v>2</v>
      </c>
      <c r="B8" s="40"/>
      <c r="C8" s="40"/>
      <c r="D8" s="40"/>
      <c r="E8" s="40"/>
      <c r="F8" s="40"/>
      <c r="G8" s="40"/>
    </row>
    <row r="9" spans="1:7" ht="15">
      <c r="A9" s="40"/>
      <c r="B9" s="40"/>
      <c r="C9" s="40"/>
      <c r="D9" s="40"/>
      <c r="E9" s="40"/>
      <c r="F9" s="40"/>
      <c r="G9" s="40"/>
    </row>
    <row r="10" spans="1:7" s="1" customFormat="1" ht="20.25">
      <c r="A10" s="44" t="s">
        <v>32</v>
      </c>
      <c r="B10" s="44"/>
      <c r="C10" s="44"/>
      <c r="D10" s="44"/>
      <c r="E10" s="44"/>
      <c r="F10" s="44"/>
      <c r="G10" s="44"/>
    </row>
    <row r="11" spans="1:7" ht="15">
      <c r="A11" s="44"/>
      <c r="B11" s="40"/>
      <c r="C11" s="40"/>
      <c r="D11" s="40"/>
      <c r="E11" s="40"/>
      <c r="F11" s="40"/>
      <c r="G11" s="40"/>
    </row>
    <row r="12" spans="1:7" ht="11.25" customHeight="1">
      <c r="A12" s="40"/>
      <c r="B12" s="40"/>
      <c r="C12" s="40"/>
      <c r="D12" s="40"/>
      <c r="E12" s="40"/>
      <c r="F12" s="40"/>
      <c r="G12" s="40"/>
    </row>
    <row r="13" spans="1:7" ht="15">
      <c r="A13" s="40" t="s">
        <v>5</v>
      </c>
      <c r="B13" s="40"/>
      <c r="C13" s="40"/>
      <c r="D13" s="40"/>
      <c r="E13" s="40"/>
      <c r="F13" s="40"/>
      <c r="G13" s="40"/>
    </row>
    <row r="14" spans="1:7" ht="15">
      <c r="A14" s="40" t="s">
        <v>1</v>
      </c>
      <c r="B14" s="40"/>
      <c r="C14" s="40"/>
      <c r="D14" s="40"/>
      <c r="E14" s="40"/>
      <c r="F14" s="40"/>
      <c r="G14" s="40"/>
    </row>
    <row r="15" spans="2:6" ht="15.75">
      <c r="B15" s="49"/>
      <c r="C15" s="49"/>
      <c r="D15" s="49"/>
      <c r="E15" s="49"/>
      <c r="F15" s="12"/>
    </row>
    <row r="16" spans="1:7" ht="178.5" customHeight="1">
      <c r="A16" s="5" t="s">
        <v>0</v>
      </c>
      <c r="B16" s="5" t="s">
        <v>13</v>
      </c>
      <c r="C16" s="5" t="s">
        <v>14</v>
      </c>
      <c r="D16" s="5" t="s">
        <v>15</v>
      </c>
      <c r="E16" s="5" t="s">
        <v>16</v>
      </c>
      <c r="F16" s="5" t="s">
        <v>11</v>
      </c>
      <c r="G16" s="13" t="s">
        <v>3</v>
      </c>
    </row>
    <row r="17" spans="1:7" ht="19.5" customHeight="1">
      <c r="A17" s="5">
        <v>1</v>
      </c>
      <c r="B17" s="5">
        <v>2</v>
      </c>
      <c r="C17" s="5">
        <v>3</v>
      </c>
      <c r="D17" s="5">
        <v>4</v>
      </c>
      <c r="E17" s="5">
        <v>5</v>
      </c>
      <c r="F17" s="5" t="s">
        <v>12</v>
      </c>
      <c r="G17" s="5">
        <v>7</v>
      </c>
    </row>
    <row r="18" spans="1:8" ht="24.75" customHeight="1">
      <c r="A18" s="14"/>
      <c r="B18" s="15">
        <v>7302000</v>
      </c>
      <c r="C18" s="15">
        <v>350529.08</v>
      </c>
      <c r="D18" s="15">
        <v>0</v>
      </c>
      <c r="E18" s="15">
        <v>5648339.79</v>
      </c>
      <c r="F18" s="16">
        <f>E18/(B18+C18+D18)</f>
        <v>0.7381010553441765</v>
      </c>
      <c r="G18" s="14"/>
      <c r="H18" s="17"/>
    </row>
    <row r="19" spans="1:7" ht="15">
      <c r="A19" s="18"/>
      <c r="B19" s="45"/>
      <c r="C19" s="45"/>
      <c r="D19" s="45"/>
      <c r="E19" s="45"/>
      <c r="F19" s="45"/>
      <c r="G19" s="45"/>
    </row>
    <row r="20" spans="1:7" ht="15">
      <c r="A20" s="40" t="s">
        <v>6</v>
      </c>
      <c r="B20" s="40"/>
      <c r="C20" s="40"/>
      <c r="D20" s="40"/>
      <c r="E20" s="40"/>
      <c r="F20" s="40"/>
      <c r="G20" s="40"/>
    </row>
    <row r="21" spans="1:7" ht="15">
      <c r="A21" s="40" t="s">
        <v>7</v>
      </c>
      <c r="B21" s="40"/>
      <c r="C21" s="40"/>
      <c r="D21" s="40"/>
      <c r="E21" s="40"/>
      <c r="F21" s="40"/>
      <c r="G21" s="40"/>
    </row>
    <row r="22" spans="6:11" ht="14.25" customHeight="1">
      <c r="F22" s="19"/>
      <c r="G22" s="12"/>
      <c r="H22" s="12"/>
      <c r="I22" s="12"/>
      <c r="J22" s="12"/>
      <c r="K22" s="12"/>
    </row>
    <row r="23" spans="1:12" ht="114.75" customHeight="1">
      <c r="A23" s="36" t="s">
        <v>0</v>
      </c>
      <c r="B23" s="34" t="s">
        <v>34</v>
      </c>
      <c r="C23" s="34" t="s">
        <v>35</v>
      </c>
      <c r="D23" s="34" t="s">
        <v>36</v>
      </c>
      <c r="E23" s="34" t="s">
        <v>37</v>
      </c>
      <c r="F23" s="34" t="s">
        <v>8</v>
      </c>
      <c r="G23" s="34" t="s">
        <v>9</v>
      </c>
      <c r="H23" s="34" t="s">
        <v>38</v>
      </c>
      <c r="I23" s="34" t="s">
        <v>39</v>
      </c>
      <c r="J23" s="34" t="s">
        <v>20</v>
      </c>
      <c r="K23" s="34" t="s">
        <v>40</v>
      </c>
      <c r="L23" s="34" t="s">
        <v>10</v>
      </c>
    </row>
    <row r="24" spans="1:12" ht="97.5" customHeight="1">
      <c r="A24" s="36"/>
      <c r="B24" s="35"/>
      <c r="C24" s="35"/>
      <c r="D24" s="35"/>
      <c r="E24" s="35"/>
      <c r="F24" s="35"/>
      <c r="G24" s="35"/>
      <c r="H24" s="35"/>
      <c r="I24" s="35"/>
      <c r="J24" s="35"/>
      <c r="K24" s="35"/>
      <c r="L24" s="35"/>
    </row>
    <row r="25" spans="1:12" ht="15">
      <c r="A25" s="5">
        <v>1</v>
      </c>
      <c r="B25" s="5">
        <v>2</v>
      </c>
      <c r="C25" s="5">
        <v>3</v>
      </c>
      <c r="D25" s="5">
        <v>4</v>
      </c>
      <c r="E25" s="5">
        <v>5</v>
      </c>
      <c r="F25" s="5">
        <v>6</v>
      </c>
      <c r="G25" s="5">
        <v>7</v>
      </c>
      <c r="H25" s="5">
        <v>8</v>
      </c>
      <c r="I25" s="5">
        <v>9</v>
      </c>
      <c r="J25" s="5">
        <v>10</v>
      </c>
      <c r="K25" s="5">
        <v>11</v>
      </c>
      <c r="L25" s="5">
        <v>12</v>
      </c>
    </row>
    <row r="26" spans="1:12" s="1" customFormat="1" ht="120" customHeight="1">
      <c r="A26" s="27">
        <v>1</v>
      </c>
      <c r="B26" s="33" t="s">
        <v>42</v>
      </c>
      <c r="C26" s="20" t="s">
        <v>56</v>
      </c>
      <c r="D26" s="21" t="s">
        <v>21</v>
      </c>
      <c r="E26" s="21" t="s">
        <v>41</v>
      </c>
      <c r="F26" s="22">
        <v>83</v>
      </c>
      <c r="G26" s="22">
        <v>72</v>
      </c>
      <c r="H26" s="22">
        <f aca="true" t="shared" si="0" ref="H26:H40">ROUND(G26/F26,2)</f>
        <v>0.87</v>
      </c>
      <c r="I26" s="23">
        <v>2286212.76</v>
      </c>
      <c r="J26" s="24">
        <f aca="true" t="shared" si="1" ref="J26:J40">I26/SUM($I$26:$I$40)</f>
        <v>0.17526188336992377</v>
      </c>
      <c r="K26" s="37">
        <f>SUM(H26*J26,H27*J27,H28*J28,H29*J29,H30*J30,H31*J31,H32*J32,H33*J33,H34*J34,H35*J35,H36*J36,H37*J37,H38*J38,H39*J39,H40*J40)</f>
        <v>0.8118981899190628</v>
      </c>
      <c r="L26" s="22"/>
    </row>
    <row r="27" spans="1:12" s="1" customFormat="1" ht="120" customHeight="1">
      <c r="A27" s="27">
        <v>2</v>
      </c>
      <c r="B27" s="33" t="s">
        <v>43</v>
      </c>
      <c r="C27" s="20" t="s">
        <v>57</v>
      </c>
      <c r="D27" s="21" t="s">
        <v>21</v>
      </c>
      <c r="E27" s="21" t="s">
        <v>41</v>
      </c>
      <c r="F27" s="22">
        <v>83</v>
      </c>
      <c r="G27" s="22">
        <v>46</v>
      </c>
      <c r="H27" s="22">
        <f t="shared" si="0"/>
        <v>0.55</v>
      </c>
      <c r="I27" s="23">
        <v>2167608.31</v>
      </c>
      <c r="J27" s="24">
        <f t="shared" si="1"/>
        <v>0.16616962404623165</v>
      </c>
      <c r="K27" s="38"/>
      <c r="L27" s="22"/>
    </row>
    <row r="28" spans="1:12" s="1" customFormat="1" ht="120" customHeight="1">
      <c r="A28" s="27">
        <v>3</v>
      </c>
      <c r="B28" s="33" t="s">
        <v>44</v>
      </c>
      <c r="C28" s="20" t="s">
        <v>58</v>
      </c>
      <c r="D28" s="21" t="s">
        <v>21</v>
      </c>
      <c r="E28" s="21" t="s">
        <v>41</v>
      </c>
      <c r="F28" s="22">
        <v>42</v>
      </c>
      <c r="G28" s="22">
        <v>67</v>
      </c>
      <c r="H28" s="22">
        <f t="shared" si="0"/>
        <v>1.6</v>
      </c>
      <c r="I28" s="23">
        <v>1092182.9</v>
      </c>
      <c r="J28" s="24">
        <f t="shared" si="1"/>
        <v>0.08372712959507107</v>
      </c>
      <c r="K28" s="38"/>
      <c r="L28" s="22"/>
    </row>
    <row r="29" spans="1:12" s="1" customFormat="1" ht="120" customHeight="1">
      <c r="A29" s="27">
        <v>4</v>
      </c>
      <c r="B29" s="33" t="s">
        <v>45</v>
      </c>
      <c r="C29" s="20" t="s">
        <v>59</v>
      </c>
      <c r="D29" s="21" t="s">
        <v>21</v>
      </c>
      <c r="E29" s="21" t="s">
        <v>41</v>
      </c>
      <c r="F29" s="22">
        <v>28</v>
      </c>
      <c r="G29" s="22">
        <v>23</v>
      </c>
      <c r="H29" s="22">
        <f t="shared" si="0"/>
        <v>0.82</v>
      </c>
      <c r="I29" s="23">
        <v>721712.99</v>
      </c>
      <c r="J29" s="24">
        <f t="shared" si="1"/>
        <v>0.055326774521168784</v>
      </c>
      <c r="K29" s="38"/>
      <c r="L29" s="22"/>
    </row>
    <row r="30" spans="1:12" s="1" customFormat="1" ht="174.75" customHeight="1">
      <c r="A30" s="27">
        <v>5</v>
      </c>
      <c r="B30" s="33" t="s">
        <v>46</v>
      </c>
      <c r="C30" s="20" t="s">
        <v>60</v>
      </c>
      <c r="D30" s="21" t="s">
        <v>21</v>
      </c>
      <c r="E30" s="21" t="s">
        <v>41</v>
      </c>
      <c r="F30" s="22">
        <v>22</v>
      </c>
      <c r="G30" s="22">
        <v>22</v>
      </c>
      <c r="H30" s="22">
        <f t="shared" si="0"/>
        <v>1</v>
      </c>
      <c r="I30" s="23">
        <v>573470.02</v>
      </c>
      <c r="J30" s="24">
        <f t="shared" si="1"/>
        <v>0.04396241571208266</v>
      </c>
      <c r="K30" s="38"/>
      <c r="L30" s="22"/>
    </row>
    <row r="31" spans="1:12" s="1" customFormat="1" ht="132.75" customHeight="1">
      <c r="A31" s="27">
        <v>6</v>
      </c>
      <c r="B31" s="33" t="s">
        <v>47</v>
      </c>
      <c r="C31" s="20" t="s">
        <v>61</v>
      </c>
      <c r="D31" s="21" t="s">
        <v>21</v>
      </c>
      <c r="E31" s="21" t="s">
        <v>41</v>
      </c>
      <c r="F31" s="22">
        <v>2400</v>
      </c>
      <c r="G31" s="22">
        <v>1444</v>
      </c>
      <c r="H31" s="22">
        <f t="shared" si="0"/>
        <v>0.6</v>
      </c>
      <c r="I31" s="23">
        <v>1369944</v>
      </c>
      <c r="J31" s="24">
        <f t="shared" si="1"/>
        <v>0.10502039431856153</v>
      </c>
      <c r="K31" s="38"/>
      <c r="L31" s="22"/>
    </row>
    <row r="32" spans="1:12" s="1" customFormat="1" ht="132.75" customHeight="1">
      <c r="A32" s="27">
        <v>7</v>
      </c>
      <c r="B32" s="33" t="s">
        <v>48</v>
      </c>
      <c r="C32" s="20" t="s">
        <v>62</v>
      </c>
      <c r="D32" s="21" t="s">
        <v>29</v>
      </c>
      <c r="E32" s="21" t="s">
        <v>41</v>
      </c>
      <c r="F32" s="25">
        <v>1</v>
      </c>
      <c r="G32" s="25">
        <v>1</v>
      </c>
      <c r="H32" s="22">
        <f t="shared" si="0"/>
        <v>1</v>
      </c>
      <c r="I32" s="26">
        <v>570.81</v>
      </c>
      <c r="J32" s="24">
        <f t="shared" si="1"/>
        <v>4.375849763273397E-05</v>
      </c>
      <c r="K32" s="38"/>
      <c r="L32" s="22"/>
    </row>
    <row r="33" spans="1:12" s="1" customFormat="1" ht="120" customHeight="1">
      <c r="A33" s="27">
        <v>8</v>
      </c>
      <c r="B33" s="33" t="s">
        <v>49</v>
      </c>
      <c r="C33" s="20" t="s">
        <v>27</v>
      </c>
      <c r="D33" s="21" t="s">
        <v>23</v>
      </c>
      <c r="E33" s="21" t="s">
        <v>41</v>
      </c>
      <c r="F33" s="22">
        <v>50</v>
      </c>
      <c r="G33" s="22">
        <v>24</v>
      </c>
      <c r="H33" s="22">
        <f t="shared" si="0"/>
        <v>0.48</v>
      </c>
      <c r="I33" s="23">
        <v>28540.5</v>
      </c>
      <c r="J33" s="24">
        <f t="shared" si="1"/>
        <v>0.0021879248816366985</v>
      </c>
      <c r="K33" s="38"/>
      <c r="L33" s="22"/>
    </row>
    <row r="34" spans="1:12" s="1" customFormat="1" ht="120" customHeight="1">
      <c r="A34" s="27">
        <v>9</v>
      </c>
      <c r="B34" s="33" t="s">
        <v>50</v>
      </c>
      <c r="C34" s="20" t="s">
        <v>28</v>
      </c>
      <c r="D34" s="20" t="s">
        <v>22</v>
      </c>
      <c r="E34" s="21" t="s">
        <v>41</v>
      </c>
      <c r="F34" s="22">
        <v>305</v>
      </c>
      <c r="G34" s="22">
        <v>149</v>
      </c>
      <c r="H34" s="22">
        <f t="shared" si="0"/>
        <v>0.49</v>
      </c>
      <c r="I34" s="23">
        <v>174097.05</v>
      </c>
      <c r="J34" s="24">
        <f t="shared" si="1"/>
        <v>0.013346341777983859</v>
      </c>
      <c r="K34" s="38"/>
      <c r="L34" s="22"/>
    </row>
    <row r="35" spans="1:12" s="1" customFormat="1" ht="120" customHeight="1">
      <c r="A35" s="27">
        <v>10</v>
      </c>
      <c r="B35" s="33" t="s">
        <v>51</v>
      </c>
      <c r="C35" s="20" t="s">
        <v>63</v>
      </c>
      <c r="D35" s="21" t="s">
        <v>21</v>
      </c>
      <c r="E35" s="21" t="s">
        <v>41</v>
      </c>
      <c r="F35" s="22">
        <v>34</v>
      </c>
      <c r="G35" s="22">
        <v>32</v>
      </c>
      <c r="H35" s="22">
        <f t="shared" si="0"/>
        <v>0.94</v>
      </c>
      <c r="I35" s="23">
        <v>968209.16</v>
      </c>
      <c r="J35" s="24">
        <f t="shared" si="1"/>
        <v>0.07422325859016371</v>
      </c>
      <c r="K35" s="38"/>
      <c r="L35" s="22"/>
    </row>
    <row r="36" spans="1:12" s="1" customFormat="1" ht="120" customHeight="1">
      <c r="A36" s="27">
        <v>11</v>
      </c>
      <c r="B36" s="33" t="s">
        <v>52</v>
      </c>
      <c r="C36" s="20" t="s">
        <v>64</v>
      </c>
      <c r="D36" s="21" t="s">
        <v>21</v>
      </c>
      <c r="E36" s="21" t="s">
        <v>41</v>
      </c>
      <c r="F36" s="22">
        <v>34</v>
      </c>
      <c r="G36" s="22">
        <v>32</v>
      </c>
      <c r="H36" s="22">
        <f t="shared" si="0"/>
        <v>0.94</v>
      </c>
      <c r="I36" s="23">
        <v>917980.28</v>
      </c>
      <c r="J36" s="24">
        <f t="shared" si="1"/>
        <v>0.07037269478333678</v>
      </c>
      <c r="K36" s="38"/>
      <c r="L36" s="22"/>
    </row>
    <row r="37" spans="1:12" s="1" customFormat="1" ht="120" customHeight="1">
      <c r="A37" s="27">
        <v>12</v>
      </c>
      <c r="B37" s="33" t="s">
        <v>53</v>
      </c>
      <c r="C37" s="20" t="s">
        <v>65</v>
      </c>
      <c r="D37" s="21" t="s">
        <v>21</v>
      </c>
      <c r="E37" s="21" t="s">
        <v>41</v>
      </c>
      <c r="F37" s="22">
        <v>26</v>
      </c>
      <c r="G37" s="22">
        <v>32</v>
      </c>
      <c r="H37" s="22">
        <f t="shared" si="0"/>
        <v>1.23</v>
      </c>
      <c r="I37" s="23">
        <v>702521.56</v>
      </c>
      <c r="J37" s="24">
        <f t="shared" si="1"/>
        <v>0.053855552671124504</v>
      </c>
      <c r="K37" s="38"/>
      <c r="L37" s="22"/>
    </row>
    <row r="38" spans="1:12" s="1" customFormat="1" ht="120" customHeight="1">
      <c r="A38" s="27">
        <v>13</v>
      </c>
      <c r="B38" s="33" t="s">
        <v>54</v>
      </c>
      <c r="C38" s="20" t="s">
        <v>66</v>
      </c>
      <c r="D38" s="21" t="s">
        <v>21</v>
      </c>
      <c r="E38" s="21" t="s">
        <v>41</v>
      </c>
      <c r="F38" s="22">
        <v>28</v>
      </c>
      <c r="G38" s="22">
        <v>12</v>
      </c>
      <c r="H38" s="22">
        <f t="shared" si="0"/>
        <v>0.43</v>
      </c>
      <c r="I38" s="23">
        <v>756858.2</v>
      </c>
      <c r="J38" s="24">
        <f t="shared" si="1"/>
        <v>0.05802101882065011</v>
      </c>
      <c r="K38" s="38"/>
      <c r="L38" s="22"/>
    </row>
    <row r="39" spans="1:12" s="1" customFormat="1" ht="166.5" customHeight="1">
      <c r="A39" s="27">
        <v>14</v>
      </c>
      <c r="B39" s="33" t="s">
        <v>55</v>
      </c>
      <c r="C39" s="20" t="s">
        <v>67</v>
      </c>
      <c r="D39" s="21" t="s">
        <v>21</v>
      </c>
      <c r="E39" s="21" t="s">
        <v>41</v>
      </c>
      <c r="F39" s="22">
        <v>13</v>
      </c>
      <c r="G39" s="22">
        <v>4</v>
      </c>
      <c r="H39" s="22">
        <f t="shared" si="0"/>
        <v>0.31</v>
      </c>
      <c r="I39" s="23">
        <v>351865.67</v>
      </c>
      <c r="J39" s="24">
        <f t="shared" si="1"/>
        <v>0.026974147418116975</v>
      </c>
      <c r="K39" s="38"/>
      <c r="L39" s="22"/>
    </row>
    <row r="40" spans="1:12" s="1" customFormat="1" ht="409.5">
      <c r="A40" s="27">
        <v>15</v>
      </c>
      <c r="B40" s="3" t="s">
        <v>30</v>
      </c>
      <c r="C40" s="22" t="s">
        <v>68</v>
      </c>
      <c r="D40" s="21" t="s">
        <v>25</v>
      </c>
      <c r="E40" s="21" t="s">
        <v>26</v>
      </c>
      <c r="F40" s="22">
        <v>122</v>
      </c>
      <c r="G40" s="22">
        <v>66</v>
      </c>
      <c r="H40" s="22">
        <f t="shared" si="0"/>
        <v>0.54</v>
      </c>
      <c r="I40" s="23">
        <v>932777.84</v>
      </c>
      <c r="J40" s="24">
        <f t="shared" si="1"/>
        <v>0.07150708099631524</v>
      </c>
      <c r="K40" s="39"/>
      <c r="L40" s="22"/>
    </row>
    <row r="41" spans="1:12" s="1" customFormat="1" ht="18.75">
      <c r="A41" s="27"/>
      <c r="B41" s="32"/>
      <c r="C41" s="32"/>
      <c r="D41" s="27"/>
      <c r="E41" s="28"/>
      <c r="F41" s="29">
        <f>SUM(F26:F39)</f>
        <v>3149</v>
      </c>
      <c r="G41" s="29">
        <f>SUM(G26:G39)</f>
        <v>1960</v>
      </c>
      <c r="H41" s="29">
        <f>SUM(H26:H40)</f>
        <v>11.8</v>
      </c>
      <c r="I41" s="29">
        <f>SUM(I26:I40)</f>
        <v>13044552.049999999</v>
      </c>
      <c r="J41" s="29">
        <f>SUM(J26:J40)</f>
        <v>0.9999999999999999</v>
      </c>
      <c r="K41" s="30"/>
      <c r="L41" s="31"/>
    </row>
  </sheetData>
  <mergeCells count="29">
    <mergeCell ref="F2:F4"/>
    <mergeCell ref="A6:G6"/>
    <mergeCell ref="A21:G21"/>
    <mergeCell ref="A10:G10"/>
    <mergeCell ref="A11:G11"/>
    <mergeCell ref="B19:E19"/>
    <mergeCell ref="F19:G19"/>
    <mergeCell ref="A5:G5"/>
    <mergeCell ref="A7:G7"/>
    <mergeCell ref="A8:G8"/>
    <mergeCell ref="A9:G9"/>
    <mergeCell ref="A12:G12"/>
    <mergeCell ref="A13:G13"/>
    <mergeCell ref="A14:G14"/>
    <mergeCell ref="B15:E15"/>
    <mergeCell ref="K26:K40"/>
    <mergeCell ref="A20:G20"/>
    <mergeCell ref="L23:L24"/>
    <mergeCell ref="K23:K24"/>
    <mergeCell ref="I23:I24"/>
    <mergeCell ref="J23:J24"/>
    <mergeCell ref="C23:C24"/>
    <mergeCell ref="D23:D24"/>
    <mergeCell ref="A23:A24"/>
    <mergeCell ref="B23:B24"/>
    <mergeCell ref="H23:H24"/>
    <mergeCell ref="E23:E24"/>
    <mergeCell ref="G23:G24"/>
    <mergeCell ref="F23:F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2021-01-14T06:18:06Z</cp:lastPrinted>
  <dcterms:created xsi:type="dcterms:W3CDTF">2016-02-04T06:52:46Z</dcterms:created>
  <dcterms:modified xsi:type="dcterms:W3CDTF">2021-07-28T07:24:44Z</dcterms:modified>
  <cp:category/>
  <cp:version/>
  <cp:contentType/>
  <cp:contentStatus/>
</cp:coreProperties>
</file>