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s>
  <definedNames>
    <definedName name="_Par179" localSheetId="0">'380-пп (Отчёт)'!#REF!</definedName>
    <definedName name="_Par180" localSheetId="0">'380-пп (Отчёт)'!#REF!</definedName>
    <definedName name="_Par203" localSheetId="0">'380-пп (Отчёт)'!#REF!</definedName>
    <definedName name="_Par204" localSheetId="0">'380-пп (Отчёт)'!#REF!</definedName>
    <definedName name="_Par208" localSheetId="0">'380-пп (Отчёт)'!#REF!</definedName>
    <definedName name="_Par217" localSheetId="0">'380-пп (Отчёт)'!#REF!</definedName>
    <definedName name="_Par235" localSheetId="0">'380-пп (Отчёт)'!#REF!</definedName>
    <definedName name="_Par253" localSheetId="0">'380-пп (Отчёт)'!#REF!</definedName>
    <definedName name="_Par61" localSheetId="0">'380-пп (Отчёт)'!$B$17</definedName>
    <definedName name="_Par62" localSheetId="0">'380-пп (Отчёт)'!$C$17</definedName>
    <definedName name="_Par63" localSheetId="0">'380-пп (Отчёт)'!$D$17</definedName>
    <definedName name="_Par64" localSheetId="0">'380-пп (Отчёт)'!$E$17</definedName>
    <definedName name="_Par97" localSheetId="0">'380-пп (Отчёт)'!$F$25</definedName>
    <definedName name="_Par98" localSheetId="0">'380-пп (Отчёт)'!$G$25</definedName>
  </definedNames>
  <calcPr fullCalcOnLoad="1"/>
</workbook>
</file>

<file path=xl/sharedStrings.xml><?xml version="1.0" encoding="utf-8"?>
<sst xmlns="http://schemas.openxmlformats.org/spreadsheetml/2006/main" count="106" uniqueCount="76">
  <si>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</si>
  <si>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</si>
  <si>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</si>
  <si>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</si>
  <si>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</si>
  <si>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</si>
  <si>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</si>
  <si>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</si>
  <si>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</si>
  <si>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</si>
  <si>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</si>
  <si>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</si>
  <si>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</si>
  <si>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</si>
  <si>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</si>
  <si>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</si>
  <si>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</si>
  <si>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</si>
  <si>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</si>
  <si>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</si>
  <si>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</si>
  <si>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</si>
  <si>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</si>
  <si>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</si>
  <si>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</si>
  <si>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</si>
  <si>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</si>
  <si>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</si>
  <si>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</si>
  <si>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</si>
  <si>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</si>
  <si>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</si>
  <si>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</si>
  <si>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</si>
  <si>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</si>
  <si>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</si>
  <si>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</si>
  <si>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</si>
  <si>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</si>
  <si>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</si>
  <si>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</si>
  <si>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</si>
  <si>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</si>
  <si>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880000О.99.0.АЭ26АА10000</t>
  </si>
  <si>
    <t>880000О.99.0.АЭ26АА19000</t>
  </si>
  <si>
    <t>880000О.99.0.АЭ26АА28000</t>
  </si>
  <si>
    <t>880000О.99.0.АЭ26АА55000</t>
  </si>
  <si>
    <t>880000О.99.0.АЭ26АА64000</t>
  </si>
  <si>
    <t>880000О.99.0.АЭ22АА37000</t>
  </si>
  <si>
    <t>880000О.99.0.АЭ26АА37000</t>
  </si>
  <si>
    <t>22889000Р69100310002002</t>
  </si>
  <si>
    <t>22889000Р69101010001002</t>
  </si>
  <si>
    <t>"Комплексный центр социального обслуживания населения" Спировского  муниципального округа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</si>
  <si>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</si>
  <si>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11 (Предоставление социального обслуживания в форме на дому (условия оказание - очное) предоставление социально-бытовых услуг)</t>
  </si>
  <si>
    <t>Государственная услуга 12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</si>
  <si>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</si>
  <si>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</si>
  <si>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</si>
  <si>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</si>
  <si>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</si>
  <si>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</si>
  <si>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rPr>
        <sz val="11"/>
        <color indexed="8"/>
        <rFont val="Times New Roman"/>
        <family val="1"/>
      </rPr>
      <t>Государственная услуга 4 (Предоставление социального обслуживания в форме на дому (условия оказание - очное) 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</si>
  <si>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</si>
  <si>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</si>
  <si>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</si>
  <si>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</si>
  <si>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</si>
  <si>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13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</si>
  <si>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rPr>
        <sz val="11"/>
        <color indexed="8"/>
        <rFont val="Times New Roman"/>
        <family val="1"/>
      </rPr>
      <t>Государственная услуга 14 (Предоставление социального обслуживания в форме на дому (условия оказание - очное) предоставление  социально-педагогических услуг</t>
    </r>
  </si>
  <si>
    <r>
      <t>Государственная услуга 15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</si>
  <si>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</si>
  <si>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Первый засместитель Министра социальной защиты населения Тверской области
_______________Т.В. Боброва
"21" июля 2023 г.</t>
  </si>
  <si>
    <t>______________Ишенина В.А.
 "14  "  июля 2023 г.</t>
  </si>
  <si>
    <r>
      <t>Государственная услуга 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</si>
  <si>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за отчетный период с </t>
    </r>
    <r>
      <rPr>
        <u val="single"/>
        <sz val="16"/>
        <rFont val="Times New Roman"/>
        <family val="1"/>
      </rPr>
      <t>01.01.2023</t>
    </r>
    <r>
      <rPr>
        <sz val="16"/>
        <rFont val="Times New Roman"/>
        <family val="1"/>
      </rPr>
      <t xml:space="preserve"> </t>
    </r>
    <r>
      <rPr>
        <sz val="11"/>
        <rFont val="Times New Roman"/>
        <family val="1"/>
      </rPr>
      <t xml:space="preserve">по </t>
    </r>
    <r>
      <rPr>
        <u val="single"/>
        <sz val="16"/>
        <rFont val="Times New Roman"/>
        <family val="1"/>
      </rPr>
      <t>30.06.2023</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</si>
</sst>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0&quot;р.&quot;_-;\-* #,##0.00&quot;р.&quot;_-;_-* &quot;-&quot;??&quot;р.&quot;_-;_-@_-"/>
    <numFmt numFmtId="166" formatCode="0.0000000000"/>
    <numFmt numFmtId="167" formatCode="#,##0.0000000000"/>
  </numFmts>
  <fonts count="56">
    <font>
      <sz val="11"/>
      <color theme="1"/>
      <name val="Calibri"/>
      <family val="2"/>
    </font>
    <font>
      <sz val="11"/>
      <color indexed="8"/>
      <name val="Calibri"/>
      <family val="2"/>
    </font>
    <font>
      <sz val="11"/>
      <color indexed="8"/>
      <name val="Times New Roman"/>
      <family val="1"/>
    </font>
    <font>
      <sz val="11"/>
      <name val="Times New Roman"/>
      <family val="1"/>
    </font>
    <font>
      <sz val="14"/>
      <color indexed="8"/>
      <name val="Times New Roman"/>
      <family val="1"/>
    </font>
    <font>
      <sz val="11"/>
      <color indexed="18"/>
      <name val="Times New Roman"/>
      <family val="1"/>
    </font>
    <font>
      <sz val="14"/>
      <color indexed="18"/>
      <name val="Times New Roman"/>
      <family val="1"/>
    </font>
    <font>
      <sz val="12"/>
      <color indexed="8"/>
      <name val="Times New Roman"/>
      <family val="1"/>
    </font>
    <font>
      <sz val="12"/>
      <color indexed="10"/>
      <name val="Calibri"/>
      <family val="2"/>
    </font>
    <font>
      <sz val="11"/>
      <color indexed="12"/>
      <name val="Times New Roman"/>
      <family val="1"/>
    </font>
    <font>
      <u val="single"/>
      <sz val="11"/>
      <name val="Times New Roman"/>
      <family val="1"/>
    </font>
    <font>
      <u val="single"/>
      <sz val="11"/>
      <color indexed="10"/>
      <name val="Times New Roman"/>
      <family val="1"/>
    </font>
    <font>
      <i/>
      <sz val="11"/>
      <name val="Times New Roman"/>
      <family val="1"/>
    </font>
    <font>
      <sz val="14"/>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6"/>
      <name val="Times New Roman"/>
      <family val="1"/>
    </font>
    <font>
      <sz val="16"/>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2"/>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right/>
      <top style="thin"/>
      <bottom/>
    </border>
    <border>
      <left/>
      <right/>
      <top/>
      <bottom style="thin"/>
    </border>
    <border>
      <left style="thin"/>
      <right style="thin"/>
      <top/>
      <bottom style="thin"/>
    </border>
    <border>
      <left style="thin"/>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165" fontId="46" fillId="0" borderId="0">
      <alignment vertical="top" wrapText="1"/>
      <protection/>
    </xf>
    <xf numFmtId="0" fontId="0" fillId="0" borderId="0">
      <alignment/>
      <protection/>
    </xf>
    <xf numFmtId="165" fontId="46" fillId="0" borderId="0">
      <alignment vertical="top" wrapText="1"/>
      <protection/>
    </xf>
    <xf numFmtId="165" fontId="46" fillId="0" borderId="0">
      <alignment vertical="top" wrapText="1"/>
      <protection/>
    </xf>
    <xf numFmtId="165" fontId="46" fillId="0" borderId="0">
      <alignment vertical="top" wrapText="1"/>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7">
    <xf numFmtId="0" fontId="0" fillId="0" borderId="0" xfId="0" applyFont="1" applyAlignment="1">
      <alignment/>
    </xf>
    <xf numFmtId="0" fontId="0" fillId="0" borderId="0" xfId="0" applyFont="1" applyFill="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vertical="top" wrapText="1"/>
    </xf>
    <xf numFmtId="0" fontId="3"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vertical="center" wrapText="1"/>
    </xf>
    <xf numFmtId="4" fontId="6"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5" fillId="0" borderId="10" xfId="0" applyFont="1" applyFill="1" applyBorder="1" applyAlignment="1">
      <alignment vertical="center" wrapText="1"/>
    </xf>
    <xf numFmtId="0" fontId="2" fillId="0" borderId="10" xfId="0" applyFont="1" applyFill="1" applyBorder="1" applyAlignment="1">
      <alignment vertical="center" wrapText="1"/>
    </xf>
    <xf numFmtId="49" fontId="52" fillId="0" borderId="11" xfId="0" applyNumberFormat="1" applyFont="1" applyFill="1" applyBorder="1" applyAlignment="1">
      <alignment horizontal="center" vertical="center" wrapText="1"/>
    </xf>
    <xf numFmtId="49" fontId="52" fillId="0" borderId="12" xfId="53" applyNumberFormat="1" applyFont="1" applyFill="1" applyBorder="1" applyAlignment="1">
      <alignment horizontal="center" vertical="center" wrapText="1"/>
      <protection/>
    </xf>
    <xf numFmtId="0" fontId="53" fillId="0" borderId="12" xfId="55" applyNumberFormat="1" applyFont="1" applyFill="1" applyBorder="1" applyAlignment="1">
      <alignment horizontal="center" vertical="center" wrapText="1"/>
      <protection/>
    </xf>
    <xf numFmtId="49" fontId="52" fillId="0" borderId="12" xfId="56" applyNumberFormat="1" applyFont="1" applyFill="1" applyBorder="1" applyAlignment="1">
      <alignment horizontal="center" vertical="center" wrapText="1"/>
      <protection/>
    </xf>
    <xf numFmtId="49" fontId="52" fillId="0" borderId="12" xfId="57" applyNumberFormat="1" applyFont="1" applyFill="1" applyBorder="1" applyAlignment="1">
      <alignment horizontal="center" vertical="center" wrapText="1"/>
      <protection/>
    </xf>
    <xf numFmtId="0" fontId="2" fillId="0" borderId="0" xfId="0" applyFont="1" applyFill="1" applyAlignment="1">
      <alignment wrapText="1"/>
    </xf>
    <xf numFmtId="0" fontId="0" fillId="0" borderId="0" xfId="0" applyFont="1" applyFill="1" applyAlignment="1">
      <alignment wrapText="1"/>
    </xf>
    <xf numFmtId="0" fontId="7" fillId="0" borderId="0" xfId="0" applyFont="1" applyFill="1" applyAlignment="1">
      <alignment wrapText="1"/>
    </xf>
    <xf numFmtId="0" fontId="7" fillId="0" borderId="0" xfId="0" applyFont="1" applyFill="1" applyAlignment="1">
      <alignment horizontal="right"/>
    </xf>
    <xf numFmtId="0" fontId="0" fillId="0" borderId="0" xfId="0" applyFont="1" applyFill="1" applyAlignment="1">
      <alignment horizontal="left" wrapText="1"/>
    </xf>
    <xf numFmtId="0" fontId="2" fillId="0" borderId="13" xfId="0" applyFont="1" applyFill="1" applyBorder="1" applyAlignment="1">
      <alignment horizontal="center" vertical="center" wrapText="1"/>
    </xf>
    <xf numFmtId="9" fontId="1" fillId="0" borderId="0" xfId="61" applyFont="1" applyFill="1" applyAlignment="1">
      <alignment/>
    </xf>
    <xf numFmtId="0" fontId="0" fillId="0" borderId="0" xfId="0" applyFont="1" applyFill="1" applyBorder="1" applyAlignment="1">
      <alignment/>
    </xf>
    <xf numFmtId="4" fontId="7"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54" fillId="0" borderId="13" xfId="0"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0" fillId="0" borderId="14" xfId="0" applyFont="1" applyFill="1" applyBorder="1" applyAlignment="1">
      <alignment horizontal="center"/>
    </xf>
    <xf numFmtId="0" fontId="7" fillId="0"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5" xfId="0" applyFont="1" applyFill="1" applyBorder="1" applyAlignment="1">
      <alignment horizontal="left" vertical="top"/>
    </xf>
    <xf numFmtId="0" fontId="55" fillId="0" borderId="13" xfId="0" applyFont="1" applyBorder="1" applyAlignment="1">
      <alignment horizontal="center" vertical="center" wrapText="1"/>
    </xf>
    <xf numFmtId="0" fontId="55" fillId="0" borderId="16" xfId="0" applyFont="1" applyBorder="1" applyAlignment="1">
      <alignment horizontal="center" vertical="center" wrapText="1"/>
    </xf>
    <xf numFmtId="0" fontId="7" fillId="0" borderId="0" xfId="0" applyFont="1" applyFill="1" applyAlignment="1">
      <alignment horizontal="left" vertical="top" wrapText="1"/>
    </xf>
    <xf numFmtId="0" fontId="2" fillId="0" borderId="0"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Плохой" xfId="58"/>
    <cellStyle name="Пояснение" xfId="59"/>
    <cellStyle name="Примечание" xfId="60"/>
    <cellStyle name="Percent" xfId="61"/>
    <cellStyle name="Процентный 2" xfId="62"/>
    <cellStyle name="Процентный 2 2" xfId="63"/>
    <cellStyle name="Процентный 3"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247650</xdr:colOff>
      <xdr:row>22</xdr:row>
      <xdr:rowOff>1390650</xdr:rowOff>
    </xdr:from>
    <xdr:ext cx="1419225" cy="200025"/>
    <xdr:sp>
      <xdr:nvSpPr>
        <xdr:cNvPr id="1" name="AutoShape 182"/>
        <xdr:cNvSpPr>
          <a:spLocks noChangeAspect="1"/>
        </xdr:cNvSpPr>
      </xdr:nvSpPr>
      <xdr:spPr>
        <a:xfrm>
          <a:off x="20097750" y="9172575"/>
          <a:ext cx="14192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view="pageBreakPreview" zoomScale="64" zoomScaleNormal="60" zoomScaleSheetLayoutView="64" zoomScalePageLayoutView="0" workbookViewId="0" topLeftCell="A1">
      <selection activeCell="A10" sqref="A10:G10"/>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19" t="s">
        <v>16</v>
      </c>
      <c r="C1" s="20"/>
      <c r="F1" s="21" t="s">
        <v>23</v>
      </c>
      <c r="G1" s="22"/>
    </row>
    <row r="2" spans="2:7" ht="30" customHeight="1">
      <c r="B2" s="2" t="s">
        <v>17</v>
      </c>
      <c r="C2" s="23"/>
      <c r="F2" s="40" t="s">
        <v>72</v>
      </c>
      <c r="G2" s="22"/>
    </row>
    <row r="3" spans="2:7" ht="45">
      <c r="B3" s="3" t="s">
        <v>52</v>
      </c>
      <c r="C3" s="23"/>
      <c r="F3" s="40"/>
      <c r="G3" s="22"/>
    </row>
    <row r="4" spans="2:7" ht="72" customHeight="1">
      <c r="B4" s="3" t="s">
        <v>73</v>
      </c>
      <c r="C4" s="23"/>
      <c r="F4" s="40"/>
      <c r="G4" s="22"/>
    </row>
    <row r="5" spans="1:7" ht="15.75">
      <c r="A5" s="33" t="s">
        <v>4</v>
      </c>
      <c r="B5" s="33"/>
      <c r="C5" s="33"/>
      <c r="D5" s="33"/>
      <c r="E5" s="33"/>
      <c r="F5" s="33"/>
      <c r="G5" s="33"/>
    </row>
    <row r="6" spans="1:7" ht="15">
      <c r="A6" s="41" t="s">
        <v>18</v>
      </c>
      <c r="B6" s="41"/>
      <c r="C6" s="41"/>
      <c r="D6" s="41"/>
      <c r="E6" s="41"/>
      <c r="F6" s="41"/>
      <c r="G6" s="41"/>
    </row>
    <row r="7" spans="1:7" ht="15">
      <c r="A7" s="34" t="str">
        <f>B3</f>
        <v>"Комплексный центр социального обслуживания населения" Спировского  муниципального округа</v>
      </c>
      <c r="B7" s="35"/>
      <c r="C7" s="35"/>
      <c r="D7" s="35"/>
      <c r="E7" s="35"/>
      <c r="F7" s="35"/>
      <c r="G7" s="35"/>
    </row>
    <row r="8" spans="1:7" ht="15">
      <c r="A8" s="36" t="s">
        <v>2</v>
      </c>
      <c r="B8" s="36"/>
      <c r="C8" s="36"/>
      <c r="D8" s="36"/>
      <c r="E8" s="36"/>
      <c r="F8" s="36"/>
      <c r="G8" s="36"/>
    </row>
    <row r="9" spans="1:7" ht="15">
      <c r="A9" s="36"/>
      <c r="B9" s="36"/>
      <c r="C9" s="36"/>
      <c r="D9" s="36"/>
      <c r="E9" s="36"/>
      <c r="F9" s="36"/>
      <c r="G9" s="36"/>
    </row>
    <row r="10" spans="1:7" ht="20.25">
      <c r="A10" s="46" t="s">
        <v>75</v>
      </c>
      <c r="B10" s="46"/>
      <c r="C10" s="46"/>
      <c r="D10" s="46"/>
      <c r="E10" s="46"/>
      <c r="F10" s="46"/>
      <c r="G10" s="46"/>
    </row>
    <row r="11" spans="1:7" ht="15">
      <c r="A11" s="36"/>
      <c r="B11" s="36"/>
      <c r="C11" s="36"/>
      <c r="D11" s="36"/>
      <c r="E11" s="36"/>
      <c r="F11" s="36"/>
      <c r="G11" s="36"/>
    </row>
    <row r="12" spans="1:7" ht="11.25" customHeight="1">
      <c r="A12" s="36"/>
      <c r="B12" s="36"/>
      <c r="C12" s="36"/>
      <c r="D12" s="36"/>
      <c r="E12" s="36"/>
      <c r="F12" s="36"/>
      <c r="G12" s="36"/>
    </row>
    <row r="13" spans="1:7" ht="15">
      <c r="A13" s="36" t="s">
        <v>5</v>
      </c>
      <c r="B13" s="36"/>
      <c r="C13" s="36"/>
      <c r="D13" s="36"/>
      <c r="E13" s="36"/>
      <c r="F13" s="36"/>
      <c r="G13" s="36"/>
    </row>
    <row r="14" spans="1:7" ht="15">
      <c r="A14" s="36" t="s">
        <v>1</v>
      </c>
      <c r="B14" s="36"/>
      <c r="C14" s="36"/>
      <c r="D14" s="36"/>
      <c r="E14" s="36"/>
      <c r="F14" s="36"/>
      <c r="G14" s="36"/>
    </row>
    <row r="15" spans="2:6" ht="15.75">
      <c r="B15" s="37"/>
      <c r="C15" s="37"/>
      <c r="D15" s="37"/>
      <c r="E15" s="37"/>
      <c r="F15" s="4"/>
    </row>
    <row r="16" spans="1:7" ht="178.5" customHeight="1">
      <c r="A16" s="8" t="s">
        <v>0</v>
      </c>
      <c r="B16" s="8" t="s">
        <v>13</v>
      </c>
      <c r="C16" s="8" t="s">
        <v>53</v>
      </c>
      <c r="D16" s="8" t="s">
        <v>14</v>
      </c>
      <c r="E16" s="8" t="s">
        <v>15</v>
      </c>
      <c r="F16" s="8" t="s">
        <v>11</v>
      </c>
      <c r="G16" s="24" t="s">
        <v>3</v>
      </c>
    </row>
    <row r="17" spans="1:7" ht="19.5" customHeight="1">
      <c r="A17" s="8">
        <v>1</v>
      </c>
      <c r="B17" s="8">
        <v>2</v>
      </c>
      <c r="C17" s="8">
        <v>3</v>
      </c>
      <c r="D17" s="8">
        <v>4</v>
      </c>
      <c r="E17" s="8">
        <v>5</v>
      </c>
      <c r="F17" s="8" t="s">
        <v>12</v>
      </c>
      <c r="G17" s="8">
        <v>7</v>
      </c>
    </row>
    <row r="18" spans="1:8" ht="24.75" customHeight="1">
      <c r="A18" s="7"/>
      <c r="B18" s="31">
        <v>8952000</v>
      </c>
      <c r="C18" s="31">
        <v>678498.65</v>
      </c>
      <c r="D18" s="31">
        <v>0</v>
      </c>
      <c r="E18" s="31">
        <v>7521342.95</v>
      </c>
      <c r="F18" s="7">
        <v>0.780992028901847</v>
      </c>
      <c r="G18" s="7"/>
      <c r="H18" s="25"/>
    </row>
    <row r="19" spans="1:7" ht="15">
      <c r="A19" s="26"/>
      <c r="B19" s="32"/>
      <c r="C19" s="32"/>
      <c r="D19" s="32"/>
      <c r="E19" s="32"/>
      <c r="F19" s="32"/>
      <c r="G19" s="32"/>
    </row>
    <row r="20" spans="1:7" ht="15">
      <c r="A20" s="36" t="s">
        <v>6</v>
      </c>
      <c r="B20" s="36"/>
      <c r="C20" s="36"/>
      <c r="D20" s="36"/>
      <c r="E20" s="36"/>
      <c r="F20" s="36"/>
      <c r="G20" s="36"/>
    </row>
    <row r="21" spans="1:7" ht="15">
      <c r="A21" s="36" t="s">
        <v>7</v>
      </c>
      <c r="B21" s="36"/>
      <c r="C21" s="36"/>
      <c r="D21" s="36"/>
      <c r="E21" s="36"/>
      <c r="F21" s="36"/>
      <c r="G21" s="36"/>
    </row>
    <row r="22" spans="6:11" ht="14.25" customHeight="1">
      <c r="F22" s="5"/>
      <c r="G22" s="4"/>
      <c r="H22" s="4"/>
      <c r="I22" s="4"/>
      <c r="J22" s="4"/>
      <c r="K22" s="4"/>
    </row>
    <row r="23" spans="1:12" ht="114.75" customHeight="1">
      <c r="A23" s="45" t="s">
        <v>0</v>
      </c>
      <c r="B23" s="38" t="s">
        <v>27</v>
      </c>
      <c r="C23" s="38" t="s">
        <v>28</v>
      </c>
      <c r="D23" s="38" t="s">
        <v>29</v>
      </c>
      <c r="E23" s="38" t="s">
        <v>30</v>
      </c>
      <c r="F23" s="38" t="s">
        <v>8</v>
      </c>
      <c r="G23" s="38" t="s">
        <v>9</v>
      </c>
      <c r="H23" s="38" t="s">
        <v>58</v>
      </c>
      <c r="I23" s="38" t="s">
        <v>31</v>
      </c>
      <c r="J23" s="38" t="s">
        <v>19</v>
      </c>
      <c r="K23" s="38" t="s">
        <v>32</v>
      </c>
      <c r="L23" s="38" t="s">
        <v>10</v>
      </c>
    </row>
    <row r="24" spans="1:12" ht="97.5" customHeight="1">
      <c r="A24" s="45"/>
      <c r="B24" s="39"/>
      <c r="C24" s="39"/>
      <c r="D24" s="39"/>
      <c r="E24" s="39"/>
      <c r="F24" s="39"/>
      <c r="G24" s="39"/>
      <c r="H24" s="39"/>
      <c r="I24" s="39"/>
      <c r="J24" s="39"/>
      <c r="K24" s="39"/>
      <c r="L24" s="39"/>
    </row>
    <row r="25" spans="1:12" ht="15">
      <c r="A25" s="8">
        <v>1</v>
      </c>
      <c r="B25" s="8">
        <v>2</v>
      </c>
      <c r="C25" s="8">
        <v>3</v>
      </c>
      <c r="D25" s="8">
        <v>4</v>
      </c>
      <c r="E25" s="8">
        <v>5</v>
      </c>
      <c r="F25" s="8">
        <v>6</v>
      </c>
      <c r="G25" s="8">
        <v>7</v>
      </c>
      <c r="H25" s="8">
        <v>8</v>
      </c>
      <c r="I25" s="8">
        <v>9</v>
      </c>
      <c r="J25" s="8">
        <v>10</v>
      </c>
      <c r="K25" s="8">
        <v>11</v>
      </c>
      <c r="L25" s="8">
        <v>12</v>
      </c>
    </row>
    <row r="26" spans="1:13" ht="120" customHeight="1">
      <c r="A26" s="8">
        <v>1</v>
      </c>
      <c r="B26" s="14" t="s">
        <v>34</v>
      </c>
      <c r="C26" s="6" t="s">
        <v>59</v>
      </c>
      <c r="D26" s="7" t="s">
        <v>20</v>
      </c>
      <c r="E26" s="7" t="s">
        <v>33</v>
      </c>
      <c r="F26" s="6">
        <v>73</v>
      </c>
      <c r="G26" s="6">
        <v>69</v>
      </c>
      <c r="H26" s="6">
        <f aca="true" t="shared" si="0" ref="H26:H43">ROUND(G26/F26,2)</f>
        <v>0.95</v>
      </c>
      <c r="I26" s="27">
        <v>2266641.97</v>
      </c>
      <c r="J26" s="28">
        <f>I26/SUM($I$26:$I$43)</f>
        <v>0.13777981534462044</v>
      </c>
      <c r="K26" s="42">
        <f>SUM(H26*J26,H27*J27,H28*J28,H29*J29,H30*J30,H31*J31,H32*J32,H33*J33,H34*J34,H35*J35,H36*J36,H37*J37,H38*J38,H39*J39,H40*J40,H41*J41,H42*J42,H43*J43)</f>
        <v>0.8845474726729744</v>
      </c>
      <c r="L26" s="6"/>
      <c r="M26" s="1">
        <f aca="true" t="shared" si="1" ref="M26:M31">G26+G36</f>
        <v>99</v>
      </c>
    </row>
    <row r="27" spans="1:13" ht="120" customHeight="1">
      <c r="A27" s="8">
        <v>2</v>
      </c>
      <c r="B27" s="14" t="s">
        <v>35</v>
      </c>
      <c r="C27" s="6" t="s">
        <v>60</v>
      </c>
      <c r="D27" s="7" t="s">
        <v>20</v>
      </c>
      <c r="E27" s="7" t="s">
        <v>33</v>
      </c>
      <c r="F27" s="6">
        <v>57</v>
      </c>
      <c r="G27" s="6">
        <v>54</v>
      </c>
      <c r="H27" s="6">
        <f t="shared" si="0"/>
        <v>0.95</v>
      </c>
      <c r="I27" s="27">
        <v>1778172</v>
      </c>
      <c r="J27" s="28">
        <f aca="true" t="shared" si="2" ref="J27:J43">I27/SUM($I$26:$I$43)</f>
        <v>0.10808774083141785</v>
      </c>
      <c r="K27" s="43"/>
      <c r="L27" s="6"/>
      <c r="M27" s="1">
        <f t="shared" si="1"/>
        <v>81</v>
      </c>
    </row>
    <row r="28" spans="1:13" ht="120" customHeight="1">
      <c r="A28" s="8">
        <v>3</v>
      </c>
      <c r="B28" s="14" t="s">
        <v>36</v>
      </c>
      <c r="C28" s="6" t="s">
        <v>61</v>
      </c>
      <c r="D28" s="7" t="s">
        <v>20</v>
      </c>
      <c r="E28" s="7" t="s">
        <v>33</v>
      </c>
      <c r="F28" s="6">
        <v>68</v>
      </c>
      <c r="G28" s="6">
        <v>55</v>
      </c>
      <c r="H28" s="6">
        <f t="shared" si="0"/>
        <v>0.81</v>
      </c>
      <c r="I28" s="27">
        <v>2121423.88</v>
      </c>
      <c r="J28" s="28">
        <f t="shared" si="2"/>
        <v>0.12895260668541675</v>
      </c>
      <c r="K28" s="43"/>
      <c r="L28" s="6"/>
      <c r="M28" s="1">
        <f t="shared" si="1"/>
        <v>83</v>
      </c>
    </row>
    <row r="29" spans="1:13" ht="120" customHeight="1">
      <c r="A29" s="8">
        <v>4</v>
      </c>
      <c r="B29" s="15" t="s">
        <v>48</v>
      </c>
      <c r="C29" s="16" t="s">
        <v>62</v>
      </c>
      <c r="D29" s="7" t="s">
        <v>20</v>
      </c>
      <c r="E29" s="7" t="s">
        <v>33</v>
      </c>
      <c r="F29" s="6">
        <v>32</v>
      </c>
      <c r="G29" s="6">
        <v>63</v>
      </c>
      <c r="H29" s="6">
        <f t="shared" si="0"/>
        <v>1.97</v>
      </c>
      <c r="I29" s="27">
        <v>997279.04</v>
      </c>
      <c r="J29" s="28">
        <f t="shared" si="2"/>
        <v>0.060620479015598715</v>
      </c>
      <c r="K29" s="43"/>
      <c r="L29" s="6"/>
      <c r="M29" s="1">
        <f t="shared" si="1"/>
        <v>92</v>
      </c>
    </row>
    <row r="30" spans="1:13" ht="120" customHeight="1">
      <c r="A30" s="8">
        <v>5</v>
      </c>
      <c r="B30" s="14" t="s">
        <v>37</v>
      </c>
      <c r="C30" s="6" t="s">
        <v>74</v>
      </c>
      <c r="D30" s="7" t="s">
        <v>20</v>
      </c>
      <c r="E30" s="7" t="s">
        <v>33</v>
      </c>
      <c r="F30" s="6">
        <v>23</v>
      </c>
      <c r="G30" s="6">
        <v>15</v>
      </c>
      <c r="H30" s="6">
        <f t="shared" si="0"/>
        <v>0.65</v>
      </c>
      <c r="I30" s="27">
        <v>716922.42</v>
      </c>
      <c r="J30" s="28">
        <f t="shared" si="2"/>
        <v>0.043578756570901406</v>
      </c>
      <c r="K30" s="43"/>
      <c r="L30" s="6"/>
      <c r="M30" s="1">
        <f t="shared" si="1"/>
        <v>27</v>
      </c>
    </row>
    <row r="31" spans="1:13" ht="174.75" customHeight="1">
      <c r="A31" s="8">
        <v>6</v>
      </c>
      <c r="B31" s="14" t="s">
        <v>38</v>
      </c>
      <c r="C31" s="6" t="s">
        <v>63</v>
      </c>
      <c r="D31" s="7" t="s">
        <v>20</v>
      </c>
      <c r="E31" s="7" t="s">
        <v>33</v>
      </c>
      <c r="F31" s="6">
        <v>9</v>
      </c>
      <c r="G31" s="6">
        <v>10</v>
      </c>
      <c r="H31" s="6">
        <f t="shared" si="0"/>
        <v>1.11</v>
      </c>
      <c r="I31" s="27">
        <v>280639.44</v>
      </c>
      <c r="J31" s="28">
        <f t="shared" si="2"/>
        <v>0.017058913905850636</v>
      </c>
      <c r="K31" s="43"/>
      <c r="L31" s="6"/>
      <c r="M31" s="1">
        <f t="shared" si="1"/>
        <v>18</v>
      </c>
    </row>
    <row r="32" spans="1:12" ht="132.75" customHeight="1">
      <c r="A32" s="8">
        <v>7</v>
      </c>
      <c r="B32" s="14" t="s">
        <v>39</v>
      </c>
      <c r="C32" s="6" t="s">
        <v>64</v>
      </c>
      <c r="D32" s="7" t="s">
        <v>20</v>
      </c>
      <c r="E32" s="7" t="s">
        <v>33</v>
      </c>
      <c r="F32" s="6">
        <v>2450</v>
      </c>
      <c r="G32" s="6">
        <v>1317</v>
      </c>
      <c r="H32" s="6">
        <f t="shared" si="0"/>
        <v>0.54</v>
      </c>
      <c r="I32" s="27">
        <v>1842988</v>
      </c>
      <c r="J32" s="28">
        <f t="shared" si="2"/>
        <v>0.11202763810217072</v>
      </c>
      <c r="K32" s="43"/>
      <c r="L32" s="6"/>
    </row>
    <row r="33" spans="1:12" ht="132.75" customHeight="1">
      <c r="A33" s="8">
        <v>8</v>
      </c>
      <c r="B33" s="14" t="s">
        <v>40</v>
      </c>
      <c r="C33" s="6" t="s">
        <v>65</v>
      </c>
      <c r="D33" s="7" t="s">
        <v>26</v>
      </c>
      <c r="E33" s="7" t="s">
        <v>33</v>
      </c>
      <c r="F33" s="29">
        <v>1</v>
      </c>
      <c r="G33" s="29">
        <v>1</v>
      </c>
      <c r="H33" s="6">
        <f t="shared" si="0"/>
        <v>1</v>
      </c>
      <c r="I33" s="30">
        <v>752.24</v>
      </c>
      <c r="J33" s="28">
        <f t="shared" si="2"/>
        <v>4.572556657231458E-05</v>
      </c>
      <c r="K33" s="43"/>
      <c r="L33" s="6"/>
    </row>
    <row r="34" spans="1:12" ht="120" customHeight="1">
      <c r="A34" s="8">
        <v>9</v>
      </c>
      <c r="B34" s="14" t="s">
        <v>41</v>
      </c>
      <c r="C34" s="6" t="s">
        <v>66</v>
      </c>
      <c r="D34" s="7" t="s">
        <v>22</v>
      </c>
      <c r="E34" s="7" t="s">
        <v>33</v>
      </c>
      <c r="F34" s="6">
        <v>45</v>
      </c>
      <c r="G34" s="6">
        <v>23</v>
      </c>
      <c r="H34" s="6">
        <f t="shared" si="0"/>
        <v>0.51</v>
      </c>
      <c r="I34" s="27">
        <v>33850.8</v>
      </c>
      <c r="J34" s="28">
        <f t="shared" si="2"/>
        <v>0.0020576504957541563</v>
      </c>
      <c r="K34" s="43"/>
      <c r="L34" s="6"/>
    </row>
    <row r="35" spans="1:12" ht="120" customHeight="1">
      <c r="A35" s="8">
        <v>10</v>
      </c>
      <c r="B35" s="14" t="s">
        <v>42</v>
      </c>
      <c r="C35" s="6" t="s">
        <v>67</v>
      </c>
      <c r="D35" s="6" t="s">
        <v>21</v>
      </c>
      <c r="E35" s="7" t="s">
        <v>33</v>
      </c>
      <c r="F35" s="6">
        <v>276</v>
      </c>
      <c r="G35" s="6">
        <v>128</v>
      </c>
      <c r="H35" s="6">
        <f t="shared" si="0"/>
        <v>0.46</v>
      </c>
      <c r="I35" s="27">
        <v>207618.24</v>
      </c>
      <c r="J35" s="28">
        <f t="shared" si="2"/>
        <v>0.012620256373958824</v>
      </c>
      <c r="K35" s="43"/>
      <c r="L35" s="6"/>
    </row>
    <row r="36" spans="1:12" ht="120" customHeight="1">
      <c r="A36" s="8">
        <v>11</v>
      </c>
      <c r="B36" s="14" t="s">
        <v>43</v>
      </c>
      <c r="C36" s="6" t="s">
        <v>54</v>
      </c>
      <c r="D36" s="7" t="s">
        <v>20</v>
      </c>
      <c r="E36" s="7" t="s">
        <v>33</v>
      </c>
      <c r="F36" s="6">
        <v>37</v>
      </c>
      <c r="G36" s="6">
        <v>30</v>
      </c>
      <c r="H36" s="6">
        <f t="shared" si="0"/>
        <v>0.81</v>
      </c>
      <c r="I36" s="27">
        <v>1206050.15</v>
      </c>
      <c r="J36" s="28">
        <f t="shared" si="2"/>
        <v>0.07331081360121103</v>
      </c>
      <c r="K36" s="43"/>
      <c r="L36" s="6"/>
    </row>
    <row r="37" spans="1:12" ht="120" customHeight="1">
      <c r="A37" s="8">
        <v>12</v>
      </c>
      <c r="B37" s="14" t="s">
        <v>44</v>
      </c>
      <c r="C37" s="6" t="s">
        <v>55</v>
      </c>
      <c r="D37" s="7" t="s">
        <v>20</v>
      </c>
      <c r="E37" s="7" t="s">
        <v>33</v>
      </c>
      <c r="F37" s="6">
        <v>32</v>
      </c>
      <c r="G37" s="6">
        <v>27</v>
      </c>
      <c r="H37" s="6">
        <f t="shared" si="0"/>
        <v>0.84</v>
      </c>
      <c r="I37" s="27">
        <v>1006539.84</v>
      </c>
      <c r="J37" s="28">
        <f t="shared" si="2"/>
        <v>0.06118340484633476</v>
      </c>
      <c r="K37" s="43"/>
      <c r="L37" s="6"/>
    </row>
    <row r="38" spans="1:12" ht="120" customHeight="1">
      <c r="A38" s="8">
        <v>13</v>
      </c>
      <c r="B38" s="14" t="s">
        <v>45</v>
      </c>
      <c r="C38" s="6" t="s">
        <v>68</v>
      </c>
      <c r="D38" s="7" t="s">
        <v>20</v>
      </c>
      <c r="E38" s="7" t="s">
        <v>33</v>
      </c>
      <c r="F38" s="6">
        <v>37</v>
      </c>
      <c r="G38" s="6">
        <v>28</v>
      </c>
      <c r="H38" s="6">
        <f t="shared" si="0"/>
        <v>0.76</v>
      </c>
      <c r="I38" s="27">
        <v>1163757.67</v>
      </c>
      <c r="J38" s="28">
        <f t="shared" si="2"/>
        <v>0.07074002820060978</v>
      </c>
      <c r="K38" s="43"/>
      <c r="L38" s="6"/>
    </row>
    <row r="39" spans="1:12" ht="120" customHeight="1">
      <c r="A39" s="8">
        <v>14</v>
      </c>
      <c r="B39" s="15" t="s">
        <v>49</v>
      </c>
      <c r="C39" s="16" t="s">
        <v>69</v>
      </c>
      <c r="D39" s="7" t="s">
        <v>20</v>
      </c>
      <c r="E39" s="7" t="s">
        <v>33</v>
      </c>
      <c r="F39" s="6">
        <v>25</v>
      </c>
      <c r="G39" s="6">
        <v>29</v>
      </c>
      <c r="H39" s="6">
        <f t="shared" si="0"/>
        <v>1.16</v>
      </c>
      <c r="I39" s="27">
        <v>786494.25</v>
      </c>
      <c r="J39" s="28">
        <f t="shared" si="2"/>
        <v>0.04780774112931727</v>
      </c>
      <c r="K39" s="43"/>
      <c r="L39" s="6"/>
    </row>
    <row r="40" spans="1:12" ht="120" customHeight="1">
      <c r="A40" s="8">
        <v>15</v>
      </c>
      <c r="B40" s="14" t="s">
        <v>46</v>
      </c>
      <c r="C40" s="6" t="s">
        <v>70</v>
      </c>
      <c r="D40" s="7" t="s">
        <v>20</v>
      </c>
      <c r="E40" s="7" t="s">
        <v>33</v>
      </c>
      <c r="F40" s="6">
        <v>18</v>
      </c>
      <c r="G40" s="6">
        <v>12</v>
      </c>
      <c r="H40" s="6">
        <f t="shared" si="0"/>
        <v>0.67</v>
      </c>
      <c r="I40" s="27">
        <v>566381.16</v>
      </c>
      <c r="J40" s="28">
        <f t="shared" si="2"/>
        <v>0.03442797436574067</v>
      </c>
      <c r="K40" s="43"/>
      <c r="L40" s="6"/>
    </row>
    <row r="41" spans="1:12" ht="166.5" customHeight="1">
      <c r="A41" s="8">
        <v>16</v>
      </c>
      <c r="B41" s="14" t="s">
        <v>47</v>
      </c>
      <c r="C41" s="6" t="s">
        <v>71</v>
      </c>
      <c r="D41" s="7" t="s">
        <v>20</v>
      </c>
      <c r="E41" s="7" t="s">
        <v>33</v>
      </c>
      <c r="F41" s="6">
        <v>8</v>
      </c>
      <c r="G41" s="6">
        <v>8</v>
      </c>
      <c r="H41" s="6">
        <f t="shared" si="0"/>
        <v>1</v>
      </c>
      <c r="I41" s="27">
        <v>251960.96</v>
      </c>
      <c r="J41" s="28">
        <f t="shared" si="2"/>
        <v>0.01531566740681736</v>
      </c>
      <c r="K41" s="43"/>
      <c r="L41" s="6"/>
    </row>
    <row r="42" spans="1:12" ht="166.5" customHeight="1">
      <c r="A42" s="8">
        <v>17</v>
      </c>
      <c r="B42" s="17" t="s">
        <v>50</v>
      </c>
      <c r="C42" s="6" t="s">
        <v>56</v>
      </c>
      <c r="D42" s="7" t="s">
        <v>24</v>
      </c>
      <c r="E42" s="7" t="s">
        <v>25</v>
      </c>
      <c r="F42" s="6">
        <v>120</v>
      </c>
      <c r="G42" s="6">
        <v>73</v>
      </c>
      <c r="H42" s="6">
        <f t="shared" si="0"/>
        <v>0.61</v>
      </c>
      <c r="I42" s="27">
        <v>776964</v>
      </c>
      <c r="J42" s="28">
        <f t="shared" si="2"/>
        <v>0.047228436544575966</v>
      </c>
      <c r="K42" s="43"/>
      <c r="L42" s="6"/>
    </row>
    <row r="43" spans="1:12" ht="409.5">
      <c r="A43" s="8">
        <v>18</v>
      </c>
      <c r="B43" s="18" t="s">
        <v>51</v>
      </c>
      <c r="C43" s="6" t="s">
        <v>57</v>
      </c>
      <c r="D43" s="7" t="s">
        <v>24</v>
      </c>
      <c r="E43" s="7" t="s">
        <v>25</v>
      </c>
      <c r="F43" s="6">
        <v>69</v>
      </c>
      <c r="G43" s="6">
        <v>64</v>
      </c>
      <c r="H43" s="6">
        <f t="shared" si="0"/>
        <v>0.93</v>
      </c>
      <c r="I43" s="27">
        <v>446754.3</v>
      </c>
      <c r="J43" s="28">
        <f t="shared" si="2"/>
        <v>0.02715635101313118</v>
      </c>
      <c r="K43" s="44"/>
      <c r="L43" s="6"/>
    </row>
    <row r="44" spans="1:12" ht="18.75">
      <c r="A44" s="8"/>
      <c r="B44" s="13"/>
      <c r="C44" s="13"/>
      <c r="D44" s="8"/>
      <c r="E44" s="9"/>
      <c r="F44" s="10">
        <f>SUM(F26:F43)</f>
        <v>3380</v>
      </c>
      <c r="G44" s="10">
        <f>SUM(G26:G43)</f>
        <v>2006</v>
      </c>
      <c r="H44" s="10">
        <f>SUM(H26:H43)</f>
        <v>15.73</v>
      </c>
      <c r="I44" s="10">
        <f>SUM(I26:I43)</f>
        <v>16451190.360000003</v>
      </c>
      <c r="J44" s="10">
        <f>SUM(J26:J43)</f>
        <v>0.9999999999999998</v>
      </c>
      <c r="K44" s="11"/>
      <c r="L44" s="12"/>
    </row>
    <row r="46" spans="6:7" ht="15">
      <c r="F46" s="1">
        <f>SUM(F32:F35)</f>
        <v>2772</v>
      </c>
      <c r="G46" s="1">
        <f>SUM(G32:G35)</f>
        <v>1469</v>
      </c>
    </row>
  </sheetData>
  <sheetProtection/>
  <mergeCells count="29">
    <mergeCell ref="K26:K43"/>
    <mergeCell ref="A20:G20"/>
    <mergeCell ref="L23:L24"/>
    <mergeCell ref="K23:K24"/>
    <mergeCell ref="I23:I24"/>
    <mergeCell ref="J23:J24"/>
    <mergeCell ref="C23:C24"/>
    <mergeCell ref="D23:D24"/>
    <mergeCell ref="A23:A24"/>
    <mergeCell ref="B23:B24"/>
    <mergeCell ref="H23:H24"/>
    <mergeCell ref="E23:E24"/>
    <mergeCell ref="G23:G24"/>
    <mergeCell ref="F23:F24"/>
    <mergeCell ref="F2:F4"/>
    <mergeCell ref="A6:G6"/>
    <mergeCell ref="A21:G21"/>
    <mergeCell ref="A10:G10"/>
    <mergeCell ref="A11:G11"/>
    <mergeCell ref="B19:E19"/>
    <mergeCell ref="F19:G19"/>
    <mergeCell ref="A5:G5"/>
    <mergeCell ref="A7:G7"/>
    <mergeCell ref="A8:G8"/>
    <mergeCell ref="A9:G9"/>
    <mergeCell ref="A12:G12"/>
    <mergeCell ref="A13:G13"/>
    <mergeCell ref="A14:G14"/>
    <mergeCell ref="B15:E15"/>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2023-08-24T06:27:03Z</cp:lastPrinted>
  <dcterms:created xsi:type="dcterms:W3CDTF">2016-02-04T06:52:46Z</dcterms:created>
  <dcterms:modified xsi:type="dcterms:W3CDTF">2023-08-24T06:46:49Z</dcterms:modified>
  <cp:category/>
  <cp:version/>
  <cp:contentType/>
  <cp:contentStatus/>
</cp:coreProperties>
</file>